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290" activeTab="0"/>
  </bookViews>
  <sheets>
    <sheet name="Прилож 1" sheetId="1" r:id="rId1"/>
    <sheet name="Прилож 2" sheetId="2" r:id="rId2"/>
    <sheet name="Прилож 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<sst xmlns="http://schemas.openxmlformats.org/spreadsheetml/2006/main" count="63" uniqueCount="49">
  <si>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Вид  услуг</t>
  </si>
  <si>
    <t>Компонент на тепловую энргию</t>
  </si>
  <si>
    <t>Компонент на холодную воду</t>
  </si>
  <si>
    <t>тариф на тепловую энергию, руб. за 1 Гкал</t>
  </si>
  <si>
    <t>тариф на холодную воду, руб. за 1 куб.м воды</t>
  </si>
  <si>
    <t>Кол-во тепловой энергии на подогрев 1 куб. м воды, Гкал</t>
  </si>
  <si>
    <t>Стоимость 1 куб.м горячей воды без НДС (гр. 2*гр.4+гр.3</t>
  </si>
  <si>
    <t>Стоимость 1 куб.м горячей воды с учетом НДС (гр.5+НДС (18%), руб.коп.</t>
  </si>
  <si>
    <t>ГВС при наличие приборов учета</t>
  </si>
  <si>
    <t>Приложение № 1</t>
  </si>
  <si>
    <t>Приложение № 2</t>
  </si>
  <si>
    <t xml:space="preserve">Одноставочный тариф на тепловую энергию, руб.за 1 Гкал </t>
  </si>
  <si>
    <t>Норматив Гкал на 1 кв.м. в месяц</t>
  </si>
  <si>
    <t>Повышающий коэффициент (Постановл правительства № 344 16.04.2013г</t>
  </si>
  <si>
    <t>Отопление в жилых помещениях многоквартирных домов до 1999г. постройки (включительно)</t>
  </si>
  <si>
    <t>Отопление в жилых помещениях многоквартирных домов после 1999г. постройки, Гкал на 1 кв.м.</t>
  </si>
  <si>
    <t>Стоимость 1 куб.м горячей воды с учетом НДС (гр.6+НДС (18%), руб.коп.</t>
  </si>
  <si>
    <t>Норматив куб.м на 1 человека в месяц</t>
  </si>
  <si>
    <t>Этажность</t>
  </si>
  <si>
    <t>Норматив на 1 кв. м общей площади помещений,входящих в состав общего имущества, куб.м</t>
  </si>
  <si>
    <t>Стоимость услуги по ГВС на 1 кв. м общей площади помещений, входящих в состав общего имущества, руб.коп. гр.6*гр.11 (без НДС)</t>
  </si>
  <si>
    <t>Стоимость услуги по ГВС на 1 кв. м общей площади помещений, входящих в состав общего имущества, руб.коп. гр.6*гр.11 (с учетом НДС)</t>
  </si>
  <si>
    <t>Для жилых и многоквартирных  с централизованным горячим водоснабжением, оборудованных душем</t>
  </si>
  <si>
    <t>ванной длинной 1200 мм с душем, куб.м на 1 человека в месяц</t>
  </si>
  <si>
    <t>Для жилых и многоквартирных домов с централизованным горячим водоснабжением, оборудованных:</t>
  </si>
  <si>
    <t>Для многоквартирных домов с централизованным горячим водоснабжением, оборудованных ванной различной длины с душем, либо оборудованных душем на общедомовые нужды</t>
  </si>
  <si>
    <t>Стоимость услуги по ГВС с 1 чел. В месяц,гр.7-гр.8 руб.коп.</t>
  </si>
  <si>
    <t>Расчет тарифа на отопление по МУП "Каменская горэлектротеплосеть" с 1 февраля 2016 года при отсутствии приборов учета</t>
  </si>
  <si>
    <t>1 этажные</t>
  </si>
  <si>
    <t>2 этажные</t>
  </si>
  <si>
    <t>3 этажные</t>
  </si>
  <si>
    <t>3-4 этажные</t>
  </si>
  <si>
    <t>5-9 этажные</t>
  </si>
  <si>
    <t>Многоквартирные и жилые дома со стенами из камня,кирпича</t>
  </si>
  <si>
    <t>Многоквартирные и жилые дома со стенами из панелей и блоков</t>
  </si>
  <si>
    <t>Многоквартирные и жилые дома со стенами из дерева,смешанных и других материалов</t>
  </si>
  <si>
    <t>4-5 этажные</t>
  </si>
  <si>
    <t xml:space="preserve">Примечание:При  применении норматива потребления тепловой энергии с учетом повышающих коэффициентов должны  учитываться условия применения приборов учета предусмотренные ст.13 ФЗ № 261-ФЗ «Требования настоящей статьи в части организации учета используемых энергетических ресурсов не распространяются на ветхие, аварийные объекты, объекты, подлежащие сносу , … или максимальный объем потребления тепловой энергии которых составляет менее чем две десятых гигакалории в час (в отношении организации учета используемой тепловой энергии)».
</t>
  </si>
  <si>
    <t>ванной длинной 1500-1550мм с душем, куб. м на 1 человека в месяц</t>
  </si>
  <si>
    <t>ванной длинной 1650-1700мм с душем, куб. м на 1 человека в месяц</t>
  </si>
  <si>
    <t>Расчет тарифа на горячую воду по МУП "Каменская горэлектротеплосеть" с 1 февраля 2016 года при отсутствии  приборов учета</t>
  </si>
  <si>
    <t>Стоимость услуги по отоплению с 1 кв.м.в месяц, руб.коп.(без НДС) гр.2*гр.3</t>
  </si>
  <si>
    <t>Стоимость услуги по отоплению с 1 кв. м в месяц, руб.коп.(с учетом НДС)гр.4+НДС (18%)</t>
  </si>
  <si>
    <t>Стоимость услуги по отоплению с повышающим коэфициентом с 1 кв.м.в месяц, руб.коп.(без НДС) гр.2*гр.3*гр.6</t>
  </si>
  <si>
    <t>Стоимость услуги по отоплению с повышающим коэфициентом с 1 кв. м в месяц, руб.коп.(с учетом НДС)гр.7+НДС (18%)</t>
  </si>
  <si>
    <t>Стоимость 1 куб.м горячей воды без НДС (гр. (2*гр.4+гр.3)</t>
  </si>
  <si>
    <t>Стоимость 1 куб.м горячей воды без НДС гр.6*гр.5</t>
  </si>
  <si>
    <t>Приложение № 3</t>
  </si>
  <si>
    <t>Расчет тарифа на горячую воду по МУП "Каменская горэлектротеплосеть" с 1 января 2016 года при наличии приборов учета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</si>
</sst>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1" width="2.625" style="0" customWidth="1"/>
    <col min="2" max="2" width="27.375" style="0" customWidth="1"/>
    <col min="3" max="4" width="10.625" style="0" customWidth="1"/>
    <col min="5" max="5" width="10.125" style="0" customWidth="1"/>
    <col min="6" max="6" width="10.375" style="0" customWidth="1"/>
    <col min="7" max="7" width="10.25390625" style="0" customWidth="1"/>
  </cols>
  <sheetData>
    <row r="1" spans="2:7" ht="12.75">
      <c r="B1" s="1"/>
      <c r="C1" s="1"/>
      <c r="D1" s="1"/>
      <c r="E1" s="1"/>
      <c r="F1" s="10" t="s">
        <v>9</v>
      </c>
      <c r="G1" s="10"/>
    </row>
    <row r="2" spans="2:7" ht="12.75">
      <c r="B2" s="1"/>
      <c r="C2" s="1"/>
      <c r="D2" s="1"/>
      <c r="E2" s="1"/>
      <c r="F2" s="10"/>
      <c r="G2" s="10"/>
    </row>
    <row r="3" spans="2:7" ht="63.75" customHeight="1">
      <c r="B3" s="11" t="s">
        <v>48</v>
      </c>
      <c r="C3" s="11"/>
      <c r="D3" s="11"/>
      <c r="E3" s="11"/>
      <c r="F3" s="11"/>
      <c r="G3" s="11"/>
    </row>
    <row r="4" spans="2:7" ht="54.75" customHeight="1">
      <c r="B4" s="12" t="s">
        <v>0</v>
      </c>
      <c r="C4" s="8" t="s">
        <v>1</v>
      </c>
      <c r="D4" s="8" t="s">
        <v>2</v>
      </c>
      <c r="E4" s="14" t="s">
        <v>5</v>
      </c>
      <c r="F4" s="14" t="s">
        <v>6</v>
      </c>
      <c r="G4" s="14" t="s">
        <v>7</v>
      </c>
    </row>
    <row r="5" spans="2:7" ht="65.25" customHeight="1">
      <c r="B5" s="13"/>
      <c r="C5" s="8" t="s">
        <v>3</v>
      </c>
      <c r="D5" s="8" t="s">
        <v>4</v>
      </c>
      <c r="E5" s="15"/>
      <c r="F5" s="15"/>
      <c r="G5" s="15"/>
    </row>
    <row r="6" spans="2:7" ht="14.25" customHeight="1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2:7" ht="24" customHeight="1">
      <c r="B7" s="8" t="s">
        <v>8</v>
      </c>
      <c r="C7" s="6">
        <v>1578.25</v>
      </c>
      <c r="D7" s="6">
        <v>34.31</v>
      </c>
      <c r="E7" s="6">
        <v>0.056563</v>
      </c>
      <c r="F7" s="7">
        <f>C7*E7+D7</f>
        <v>123.58055475</v>
      </c>
      <c r="G7" s="7">
        <f>F7*0.18+F7</f>
        <v>145.825054605</v>
      </c>
    </row>
    <row r="8" ht="12.75">
      <c r="E8">
        <v>0</v>
      </c>
    </row>
    <row r="13" spans="2:7" ht="12.75">
      <c r="B13" s="10"/>
      <c r="C13" s="10"/>
      <c r="D13" s="10"/>
      <c r="E13" s="10"/>
      <c r="F13" s="10"/>
      <c r="G13" s="10"/>
    </row>
  </sheetData>
  <sheetProtection/>
  <mergeCells count="7">
    <mergeCell ref="F1:G2"/>
    <mergeCell ref="B3:G3"/>
    <mergeCell ref="B13:G13"/>
    <mergeCell ref="B4:B5"/>
    <mergeCell ref="E4:E5"/>
    <mergeCell ref="F4:F5"/>
    <mergeCell ref="G4:G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PageLayoutView="0" workbookViewId="0" topLeftCell="A16">
      <selection activeCell="L7" sqref="L7"/>
    </sheetView>
  </sheetViews>
  <sheetFormatPr defaultColWidth="9.00390625" defaultRowHeight="12.75"/>
  <cols>
    <col min="1" max="1" width="2.625" style="0" customWidth="1"/>
    <col min="2" max="2" width="21.25390625" style="0" customWidth="1"/>
    <col min="3" max="3" width="14.00390625" style="0" customWidth="1"/>
    <col min="4" max="4" width="10.625" style="0" customWidth="1"/>
    <col min="5" max="5" width="11.00390625" style="0" customWidth="1"/>
    <col min="6" max="6" width="10.625" style="0" customWidth="1"/>
    <col min="7" max="7" width="10.75390625" style="0" customWidth="1"/>
    <col min="8" max="8" width="12.625" style="0" customWidth="1"/>
    <col min="9" max="9" width="12.875" style="0" customWidth="1"/>
  </cols>
  <sheetData>
    <row r="1" spans="2:9" ht="12.75">
      <c r="B1" s="1"/>
      <c r="C1" s="1"/>
      <c r="D1" s="1"/>
      <c r="E1" s="1"/>
      <c r="F1" s="1"/>
      <c r="G1" s="1"/>
      <c r="H1" s="10" t="s">
        <v>10</v>
      </c>
      <c r="I1" s="10"/>
    </row>
    <row r="2" spans="2:9" ht="12.75">
      <c r="B2" s="1"/>
      <c r="C2" s="1"/>
      <c r="D2" s="1"/>
      <c r="E2" s="1"/>
      <c r="F2" s="1"/>
      <c r="G2" s="1"/>
      <c r="H2" s="10"/>
      <c r="I2" s="10"/>
    </row>
    <row r="3" spans="2:9" ht="51" customHeight="1">
      <c r="B3" s="11" t="s">
        <v>27</v>
      </c>
      <c r="C3" s="11"/>
      <c r="D3" s="11"/>
      <c r="E3" s="11"/>
      <c r="F3" s="11"/>
      <c r="G3" s="11"/>
      <c r="H3" s="11"/>
      <c r="I3" s="11"/>
    </row>
    <row r="4" spans="2:9" ht="62.25" customHeight="1">
      <c r="B4" s="12" t="s">
        <v>0</v>
      </c>
      <c r="C4" s="14" t="s">
        <v>11</v>
      </c>
      <c r="D4" s="14" t="s">
        <v>12</v>
      </c>
      <c r="E4" s="14" t="s">
        <v>41</v>
      </c>
      <c r="F4" s="14" t="s">
        <v>42</v>
      </c>
      <c r="G4" s="14" t="s">
        <v>13</v>
      </c>
      <c r="H4" s="14" t="s">
        <v>43</v>
      </c>
      <c r="I4" s="14" t="s">
        <v>44</v>
      </c>
    </row>
    <row r="5" spans="2:9" ht="91.5" customHeight="1">
      <c r="B5" s="13"/>
      <c r="C5" s="15"/>
      <c r="D5" s="15"/>
      <c r="E5" s="15"/>
      <c r="F5" s="15"/>
      <c r="G5" s="15"/>
      <c r="H5" s="15"/>
      <c r="I5" s="15"/>
    </row>
    <row r="6" spans="2:9" ht="12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2:9" ht="29.25" customHeight="1">
      <c r="B7" s="16" t="s">
        <v>14</v>
      </c>
      <c r="C7" s="17"/>
      <c r="D7" s="17"/>
      <c r="E7" s="17"/>
      <c r="F7" s="17"/>
      <c r="G7" s="17"/>
      <c r="H7" s="17"/>
      <c r="I7" s="18"/>
    </row>
    <row r="8" spans="2:9" ht="24" customHeight="1">
      <c r="B8" s="16" t="s">
        <v>33</v>
      </c>
      <c r="C8" s="17"/>
      <c r="D8" s="17"/>
      <c r="E8" s="17"/>
      <c r="F8" s="17"/>
      <c r="G8" s="17"/>
      <c r="H8" s="17"/>
      <c r="I8" s="18"/>
    </row>
    <row r="9" spans="2:9" ht="12.75">
      <c r="B9" s="8" t="s">
        <v>28</v>
      </c>
      <c r="C9" s="6">
        <v>1578.25</v>
      </c>
      <c r="D9" s="6">
        <v>0.025</v>
      </c>
      <c r="E9" s="7">
        <f>C9*D9</f>
        <v>39.456250000000004</v>
      </c>
      <c r="F9" s="7">
        <f>E9*1.18</f>
        <v>46.558375000000005</v>
      </c>
      <c r="G9" s="6">
        <v>1.4</v>
      </c>
      <c r="H9" s="7">
        <f>C9*D9*G9</f>
        <v>55.23875</v>
      </c>
      <c r="I9" s="7">
        <f aca="true" t="shared" si="0" ref="I9:I22">H9*0.18+H9</f>
        <v>65.181725</v>
      </c>
    </row>
    <row r="10" spans="2:9" ht="12.75">
      <c r="B10" s="8" t="s">
        <v>29</v>
      </c>
      <c r="C10" s="6">
        <v>1578.25</v>
      </c>
      <c r="D10" s="6">
        <v>0.0248</v>
      </c>
      <c r="E10" s="7">
        <f>C10*D10</f>
        <v>39.1406</v>
      </c>
      <c r="F10" s="7">
        <f>E10*1.18</f>
        <v>46.185908</v>
      </c>
      <c r="G10" s="6">
        <v>1.4</v>
      </c>
      <c r="H10" s="7">
        <f>C10*D10*G10</f>
        <v>54.796839999999996</v>
      </c>
      <c r="I10" s="7">
        <f t="shared" si="0"/>
        <v>64.6602712</v>
      </c>
    </row>
    <row r="11" spans="2:9" ht="12.75">
      <c r="B11" s="8" t="s">
        <v>31</v>
      </c>
      <c r="C11" s="6">
        <v>1578.25</v>
      </c>
      <c r="D11" s="6">
        <v>0.0244</v>
      </c>
      <c r="E11" s="7">
        <f>C11*D11</f>
        <v>38.5093</v>
      </c>
      <c r="F11" s="7">
        <f>E11*1.18</f>
        <v>45.440974000000004</v>
      </c>
      <c r="G11" s="6">
        <v>1.4</v>
      </c>
      <c r="H11" s="7">
        <f>C11*D11*G11</f>
        <v>53.91302</v>
      </c>
      <c r="I11" s="7">
        <f t="shared" si="0"/>
        <v>63.617363600000004</v>
      </c>
    </row>
    <row r="12" spans="2:9" ht="12.75">
      <c r="B12" s="8" t="s">
        <v>32</v>
      </c>
      <c r="C12" s="6">
        <v>1578.25</v>
      </c>
      <c r="D12" s="6">
        <v>0.0242</v>
      </c>
      <c r="E12" s="7">
        <f>C12*D12</f>
        <v>38.19365</v>
      </c>
      <c r="F12" s="7">
        <f>E12*1.18</f>
        <v>45.068507</v>
      </c>
      <c r="G12" s="6">
        <v>1.4</v>
      </c>
      <c r="H12" s="7">
        <f>C12*D12*G12</f>
        <v>53.471109999999996</v>
      </c>
      <c r="I12" s="7">
        <f t="shared" si="0"/>
        <v>63.095909799999994</v>
      </c>
    </row>
    <row r="13" spans="2:9" ht="24" customHeight="1">
      <c r="B13" s="16" t="s">
        <v>34</v>
      </c>
      <c r="C13" s="17"/>
      <c r="D13" s="17"/>
      <c r="E13" s="17"/>
      <c r="F13" s="17"/>
      <c r="G13" s="17"/>
      <c r="H13" s="17"/>
      <c r="I13" s="18"/>
    </row>
    <row r="14" spans="2:9" ht="12.75">
      <c r="B14" s="8" t="s">
        <v>29</v>
      </c>
      <c r="C14" s="6">
        <v>1578.25</v>
      </c>
      <c r="D14" s="6">
        <v>0.025</v>
      </c>
      <c r="E14" s="6">
        <f>C14*D14</f>
        <v>39.456250000000004</v>
      </c>
      <c r="F14" s="7">
        <f>E14*1.18</f>
        <v>46.558375000000005</v>
      </c>
      <c r="G14" s="6">
        <v>1.4</v>
      </c>
      <c r="H14" s="7">
        <f>C14*D14*G14</f>
        <v>55.23875</v>
      </c>
      <c r="I14" s="7">
        <f t="shared" si="0"/>
        <v>65.181725</v>
      </c>
    </row>
    <row r="15" spans="2:9" ht="12.75">
      <c r="B15" s="8" t="s">
        <v>32</v>
      </c>
      <c r="C15" s="6">
        <v>1578.25</v>
      </c>
      <c r="D15" s="6">
        <v>0.0244</v>
      </c>
      <c r="E15" s="6">
        <f>C15*D15</f>
        <v>38.5093</v>
      </c>
      <c r="F15" s="7">
        <f>E15*1.18</f>
        <v>45.440974000000004</v>
      </c>
      <c r="G15" s="6">
        <v>1.4</v>
      </c>
      <c r="H15" s="7">
        <f>C15*D15*G15</f>
        <v>53.91302</v>
      </c>
      <c r="I15" s="7">
        <f t="shared" si="0"/>
        <v>63.617363600000004</v>
      </c>
    </row>
    <row r="16" spans="2:9" ht="24" customHeight="1">
      <c r="B16" s="16" t="s">
        <v>35</v>
      </c>
      <c r="C16" s="17"/>
      <c r="D16" s="17"/>
      <c r="E16" s="17"/>
      <c r="F16" s="17"/>
      <c r="G16" s="17"/>
      <c r="H16" s="17"/>
      <c r="I16" s="18"/>
    </row>
    <row r="17" spans="2:9" ht="12.75">
      <c r="B17" s="8" t="s">
        <v>28</v>
      </c>
      <c r="C17" s="6">
        <v>1578.25</v>
      </c>
      <c r="D17" s="6">
        <v>0.025</v>
      </c>
      <c r="E17" s="7">
        <f>C17*D17</f>
        <v>39.456250000000004</v>
      </c>
      <c r="F17" s="7">
        <f>E17*1.18</f>
        <v>46.558375000000005</v>
      </c>
      <c r="G17" s="6">
        <v>1.4</v>
      </c>
      <c r="H17" s="7">
        <f>C17*D17*G17</f>
        <v>55.23875</v>
      </c>
      <c r="I17" s="7">
        <f t="shared" si="0"/>
        <v>65.181725</v>
      </c>
    </row>
    <row r="18" spans="2:9" ht="12.75">
      <c r="B18" s="8" t="s">
        <v>29</v>
      </c>
      <c r="C18" s="6">
        <v>1578.25</v>
      </c>
      <c r="D18" s="6">
        <v>0.0248</v>
      </c>
      <c r="E18" s="7">
        <f>C18*D18</f>
        <v>39.1406</v>
      </c>
      <c r="F18" s="7">
        <f>E18*1.18</f>
        <v>46.185908</v>
      </c>
      <c r="G18" s="6">
        <v>1.4</v>
      </c>
      <c r="H18" s="7">
        <f>C18*D18*G18</f>
        <v>54.796839999999996</v>
      </c>
      <c r="I18" s="7">
        <f t="shared" si="0"/>
        <v>64.6602712</v>
      </c>
    </row>
    <row r="19" spans="2:9" ht="31.5" customHeight="1">
      <c r="B19" s="16" t="s">
        <v>15</v>
      </c>
      <c r="C19" s="17"/>
      <c r="D19" s="17"/>
      <c r="E19" s="17"/>
      <c r="F19" s="17"/>
      <c r="G19" s="17"/>
      <c r="H19" s="17"/>
      <c r="I19" s="18"/>
    </row>
    <row r="20" spans="2:9" ht="24" customHeight="1">
      <c r="B20" s="16" t="s">
        <v>33</v>
      </c>
      <c r="C20" s="17"/>
      <c r="D20" s="17"/>
      <c r="E20" s="17"/>
      <c r="F20" s="17"/>
      <c r="G20" s="17"/>
      <c r="H20" s="17"/>
      <c r="I20" s="18"/>
    </row>
    <row r="21" spans="2:9" ht="12.75">
      <c r="B21" s="8" t="s">
        <v>30</v>
      </c>
      <c r="C21" s="6">
        <v>1578.25</v>
      </c>
      <c r="D21" s="6">
        <v>0.0135</v>
      </c>
      <c r="E21" s="7">
        <f>C21*D21</f>
        <v>21.306375</v>
      </c>
      <c r="F21" s="7">
        <f>E21*1.18</f>
        <v>25.141522499999997</v>
      </c>
      <c r="G21" s="6">
        <v>1.4</v>
      </c>
      <c r="H21" s="7">
        <f>C21*D21*G21</f>
        <v>29.828924999999998</v>
      </c>
      <c r="I21" s="7">
        <f t="shared" si="0"/>
        <v>35.198131499999995</v>
      </c>
    </row>
    <row r="22" spans="2:9" ht="12.75">
      <c r="B22" s="8" t="s">
        <v>36</v>
      </c>
      <c r="C22" s="6">
        <v>1578.25</v>
      </c>
      <c r="D22" s="6">
        <v>0.0134</v>
      </c>
      <c r="E22" s="7">
        <f>C22*D22</f>
        <v>21.14855</v>
      </c>
      <c r="F22" s="7">
        <f>E22*1.18</f>
        <v>24.955289</v>
      </c>
      <c r="G22" s="6">
        <v>1.4</v>
      </c>
      <c r="H22" s="7">
        <f>C22*D22*G22</f>
        <v>29.607969999999998</v>
      </c>
      <c r="I22" s="7">
        <f t="shared" si="0"/>
        <v>34.937404599999994</v>
      </c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2:9" ht="101.25" customHeight="1">
      <c r="B24" s="19" t="s">
        <v>37</v>
      </c>
      <c r="C24" s="19"/>
      <c r="D24" s="19"/>
      <c r="E24" s="19"/>
      <c r="F24" s="19"/>
      <c r="G24" s="19"/>
      <c r="H24" s="19"/>
      <c r="I24" s="19"/>
    </row>
    <row r="26" spans="2:9" ht="12.75">
      <c r="B26" s="10"/>
      <c r="C26" s="10"/>
      <c r="D26" s="10"/>
      <c r="E26" s="10"/>
      <c r="F26" s="10"/>
      <c r="G26" s="10"/>
      <c r="H26" s="10"/>
      <c r="I26" s="10"/>
    </row>
  </sheetData>
  <sheetProtection/>
  <mergeCells count="18">
    <mergeCell ref="B26:I26"/>
    <mergeCell ref="B8:I8"/>
    <mergeCell ref="B7:I7"/>
    <mergeCell ref="B13:I13"/>
    <mergeCell ref="B16:I16"/>
    <mergeCell ref="B20:I20"/>
    <mergeCell ref="B19:I19"/>
    <mergeCell ref="B24:I24"/>
    <mergeCell ref="C4:C5"/>
    <mergeCell ref="D4:D5"/>
    <mergeCell ref="H1:I2"/>
    <mergeCell ref="B3:I3"/>
    <mergeCell ref="B4:B5"/>
    <mergeCell ref="G4:G5"/>
    <mergeCell ref="H4:H5"/>
    <mergeCell ref="I4:I5"/>
    <mergeCell ref="E4:E5"/>
    <mergeCell ref="F4:F5"/>
  </mergeCells>
  <printOptions/>
  <pageMargins left="0.75" right="0.75" top="1" bottom="1" header="0.5" footer="0.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4"/>
  <sheetViews>
    <sheetView zoomScalePageLayoutView="0" workbookViewId="0" topLeftCell="B1">
      <selection activeCell="B3" sqref="B3:P3"/>
    </sheetView>
  </sheetViews>
  <sheetFormatPr defaultColWidth="9.00390625" defaultRowHeight="12.75"/>
  <cols>
    <col min="1" max="1" width="2.625" style="0" hidden="1" customWidth="1"/>
    <col min="2" max="2" width="25.125" style="0" customWidth="1"/>
    <col min="3" max="4" width="10.625" style="0" customWidth="1"/>
    <col min="5" max="5" width="9.25390625" style="0" customWidth="1"/>
    <col min="6" max="6" width="11.75390625" style="0" customWidth="1"/>
    <col min="7" max="7" width="10.25390625" style="0" customWidth="1"/>
    <col min="8" max="8" width="5.875" style="0" customWidth="1"/>
    <col min="9" max="9" width="11.75390625" style="0" customWidth="1"/>
    <col min="10" max="10" width="10.25390625" style="0" customWidth="1"/>
    <col min="11" max="11" width="5.625" style="0" customWidth="1"/>
    <col min="13" max="13" width="4.375" style="0" customWidth="1"/>
    <col min="14" max="14" width="10.125" style="0" customWidth="1"/>
    <col min="15" max="15" width="9.75390625" style="0" customWidth="1"/>
  </cols>
  <sheetData>
    <row r="1" spans="2:17" ht="6" customHeight="1">
      <c r="B1" s="1"/>
      <c r="C1" s="1"/>
      <c r="D1" s="1"/>
      <c r="E1" s="1"/>
      <c r="F1" s="1"/>
      <c r="G1" s="1"/>
      <c r="H1" s="1"/>
      <c r="I1" s="1"/>
      <c r="J1" s="1"/>
      <c r="N1" s="10" t="s">
        <v>47</v>
      </c>
      <c r="O1" s="10"/>
      <c r="P1" s="10"/>
      <c r="Q1" s="10"/>
    </row>
    <row r="2" spans="2:17" ht="13.5" customHeight="1">
      <c r="B2" s="1"/>
      <c r="C2" s="1"/>
      <c r="D2" s="1"/>
      <c r="E2" s="1"/>
      <c r="F2" s="1"/>
      <c r="G2" s="1"/>
      <c r="H2" s="1"/>
      <c r="I2" s="1"/>
      <c r="J2" s="1"/>
      <c r="N2" s="10"/>
      <c r="O2" s="10"/>
      <c r="P2" s="10"/>
      <c r="Q2" s="10"/>
    </row>
    <row r="3" spans="2:16" ht="45.75" customHeight="1">
      <c r="B3" s="11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33.75">
      <c r="B4" s="27" t="s">
        <v>0</v>
      </c>
      <c r="C4" s="4" t="s">
        <v>1</v>
      </c>
      <c r="D4" s="4" t="s">
        <v>2</v>
      </c>
      <c r="E4" s="23" t="s">
        <v>5</v>
      </c>
      <c r="F4" s="25" t="s">
        <v>45</v>
      </c>
      <c r="G4" s="25" t="s">
        <v>16</v>
      </c>
      <c r="H4" s="23" t="s">
        <v>13</v>
      </c>
      <c r="I4" s="25" t="s">
        <v>46</v>
      </c>
      <c r="J4" s="25" t="s">
        <v>16</v>
      </c>
      <c r="K4" s="23" t="s">
        <v>17</v>
      </c>
      <c r="L4" s="25" t="s">
        <v>26</v>
      </c>
      <c r="M4" s="23" t="s">
        <v>18</v>
      </c>
      <c r="N4" s="25" t="s">
        <v>19</v>
      </c>
      <c r="O4" s="25" t="s">
        <v>20</v>
      </c>
      <c r="P4" s="25" t="s">
        <v>21</v>
      </c>
      <c r="Q4" s="29"/>
    </row>
    <row r="5" spans="2:17" ht="141.75" customHeight="1">
      <c r="B5" s="28"/>
      <c r="C5" s="4" t="s">
        <v>3</v>
      </c>
      <c r="D5" s="4" t="s">
        <v>4</v>
      </c>
      <c r="E5" s="24"/>
      <c r="F5" s="26"/>
      <c r="G5" s="26"/>
      <c r="H5" s="24"/>
      <c r="I5" s="26"/>
      <c r="J5" s="26"/>
      <c r="K5" s="24"/>
      <c r="L5" s="26"/>
      <c r="M5" s="24"/>
      <c r="N5" s="26"/>
      <c r="O5" s="26"/>
      <c r="P5" s="26"/>
      <c r="Q5" s="29"/>
    </row>
    <row r="6" spans="2:17" ht="12.75">
      <c r="B6" s="5">
        <v>1</v>
      </c>
      <c r="C6" s="5">
        <v>2</v>
      </c>
      <c r="D6" s="5">
        <v>3</v>
      </c>
      <c r="E6" s="5">
        <v>4</v>
      </c>
      <c r="F6" s="5">
        <v>6</v>
      </c>
      <c r="G6" s="5">
        <v>7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2"/>
    </row>
    <row r="7" spans="2:17" ht="45">
      <c r="B7" s="4" t="s">
        <v>22</v>
      </c>
      <c r="C7" s="6">
        <v>1578.25</v>
      </c>
      <c r="D7" s="6">
        <v>34.31</v>
      </c>
      <c r="E7" s="6">
        <v>0.056563</v>
      </c>
      <c r="F7" s="7">
        <f>C7*E7+D7</f>
        <v>123.58055475</v>
      </c>
      <c r="G7" s="7">
        <f>F7*1.18</f>
        <v>145.825054605</v>
      </c>
      <c r="H7" s="6">
        <v>1.4</v>
      </c>
      <c r="I7" s="7">
        <f>F7*H7</f>
        <v>173.01277665</v>
      </c>
      <c r="J7" s="7">
        <f>I7*1.18</f>
        <v>204.155076447</v>
      </c>
      <c r="K7" s="6">
        <v>2.35</v>
      </c>
      <c r="L7" s="7">
        <f>J7*K7</f>
        <v>479.76442965045004</v>
      </c>
      <c r="M7" s="6"/>
      <c r="N7" s="6"/>
      <c r="O7" s="6"/>
      <c r="P7" s="6"/>
      <c r="Q7" s="3"/>
    </row>
    <row r="8" spans="2:17" ht="18.75" customHeight="1">
      <c r="B8" s="20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3"/>
    </row>
    <row r="9" spans="2:17" ht="22.5">
      <c r="B9" s="4" t="s">
        <v>23</v>
      </c>
      <c r="C9" s="6">
        <v>1578.25</v>
      </c>
      <c r="D9" s="6">
        <v>34.31</v>
      </c>
      <c r="E9" s="6">
        <v>0.056563</v>
      </c>
      <c r="F9" s="7">
        <f>C9*E9+D9</f>
        <v>123.58055475</v>
      </c>
      <c r="G9" s="7">
        <f>F9*1.18</f>
        <v>145.825054605</v>
      </c>
      <c r="H9" s="6">
        <v>1.4</v>
      </c>
      <c r="I9" s="7">
        <f>F9*H9</f>
        <v>173.01277665</v>
      </c>
      <c r="J9" s="7">
        <f>I9*1.18</f>
        <v>204.155076447</v>
      </c>
      <c r="K9" s="6">
        <v>2.82</v>
      </c>
      <c r="L9" s="7">
        <f>J9*K9</f>
        <v>575.71731558054</v>
      </c>
      <c r="M9" s="6"/>
      <c r="N9" s="6"/>
      <c r="O9" s="6"/>
      <c r="P9" s="6"/>
      <c r="Q9" s="3"/>
    </row>
    <row r="10" spans="2:17" ht="33.75">
      <c r="B10" s="4" t="s">
        <v>38</v>
      </c>
      <c r="C10" s="6">
        <v>1578.25</v>
      </c>
      <c r="D10" s="6">
        <v>34.31</v>
      </c>
      <c r="E10" s="6">
        <v>0.056563</v>
      </c>
      <c r="F10" s="7">
        <f>C10*E10+D10</f>
        <v>123.58055475</v>
      </c>
      <c r="G10" s="7">
        <f>F10*1.18</f>
        <v>145.825054605</v>
      </c>
      <c r="H10" s="6">
        <v>1.4</v>
      </c>
      <c r="I10" s="7">
        <f>F10*H10</f>
        <v>173.01277665</v>
      </c>
      <c r="J10" s="7">
        <f>I10*1.18</f>
        <v>204.155076447</v>
      </c>
      <c r="K10" s="7">
        <v>3.16</v>
      </c>
      <c r="L10" s="7">
        <f>J10*K10</f>
        <v>645.13004157252</v>
      </c>
      <c r="M10" s="6"/>
      <c r="N10" s="6"/>
      <c r="O10" s="6"/>
      <c r="P10" s="6"/>
      <c r="Q10" s="3"/>
    </row>
    <row r="11" spans="2:17" ht="33.75">
      <c r="B11" s="4" t="s">
        <v>39</v>
      </c>
      <c r="C11" s="6">
        <v>1578.25</v>
      </c>
      <c r="D11" s="6">
        <v>34.31</v>
      </c>
      <c r="E11" s="6">
        <v>0.056563</v>
      </c>
      <c r="F11" s="7">
        <f>C11*E11+D11</f>
        <v>123.58055475</v>
      </c>
      <c r="G11" s="7">
        <f>F11*1.18</f>
        <v>145.825054605</v>
      </c>
      <c r="H11" s="6">
        <v>1.4</v>
      </c>
      <c r="I11" s="7">
        <f>F11*H11</f>
        <v>173.01277665</v>
      </c>
      <c r="J11" s="7">
        <f>I11*1.18</f>
        <v>204.155076447</v>
      </c>
      <c r="K11" s="7">
        <v>3.2</v>
      </c>
      <c r="L11" s="7">
        <f>J11*K11</f>
        <v>653.2962446304</v>
      </c>
      <c r="M11" s="6"/>
      <c r="N11" s="6"/>
      <c r="O11" s="6"/>
      <c r="P11" s="6"/>
      <c r="Q11" s="3"/>
    </row>
    <row r="12" spans="2:17" ht="45.75" customHeight="1">
      <c r="B12" s="25" t="s">
        <v>25</v>
      </c>
      <c r="C12" s="6">
        <v>1578.25</v>
      </c>
      <c r="D12" s="6">
        <v>34.31</v>
      </c>
      <c r="E12" s="6">
        <v>0.056563</v>
      </c>
      <c r="F12" s="7">
        <f>C12*E12+D12</f>
        <v>123.58055475</v>
      </c>
      <c r="G12" s="7">
        <f>F12*1.18</f>
        <v>145.825054605</v>
      </c>
      <c r="H12" s="6">
        <v>1.4</v>
      </c>
      <c r="I12" s="7">
        <f>F12*H12</f>
        <v>173.01277665</v>
      </c>
      <c r="J12" s="7">
        <f>I12*1.18</f>
        <v>204.155076447</v>
      </c>
      <c r="K12" s="6"/>
      <c r="L12" s="6"/>
      <c r="M12" s="7">
        <v>5</v>
      </c>
      <c r="N12" s="6">
        <v>0.04</v>
      </c>
      <c r="O12" s="7">
        <f>I12*N12</f>
        <v>6.920511066</v>
      </c>
      <c r="P12" s="7">
        <f>J12*N12</f>
        <v>8.16620305788</v>
      </c>
      <c r="Q12" s="3"/>
    </row>
    <row r="13" spans="2:16" ht="36.75" customHeight="1">
      <c r="B13" s="26"/>
      <c r="C13" s="6">
        <v>1578.25</v>
      </c>
      <c r="D13" s="6">
        <v>34.31</v>
      </c>
      <c r="E13" s="6">
        <v>0.056563</v>
      </c>
      <c r="F13" s="7">
        <f>C13*E13+D13</f>
        <v>123.58055475</v>
      </c>
      <c r="G13" s="7">
        <f>F13*1.18</f>
        <v>145.825054605</v>
      </c>
      <c r="H13" s="6">
        <v>1.4</v>
      </c>
      <c r="I13" s="7">
        <f>F13*H13</f>
        <v>173.01277665</v>
      </c>
      <c r="J13" s="7">
        <f>I13*1.18</f>
        <v>204.155076447</v>
      </c>
      <c r="K13" s="6"/>
      <c r="L13" s="6"/>
      <c r="M13" s="7">
        <v>9</v>
      </c>
      <c r="N13" s="6">
        <v>0.03</v>
      </c>
      <c r="O13" s="7">
        <f>I13*N13</f>
        <v>5.1903832995</v>
      </c>
      <c r="P13" s="7">
        <f>J13*N13</f>
        <v>6.12465229341</v>
      </c>
    </row>
    <row r="14" spans="2:10" ht="39" customHeight="1"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mergeCells count="20">
    <mergeCell ref="F4:F5"/>
    <mergeCell ref="Q4:Q5"/>
    <mergeCell ref="H4:H5"/>
    <mergeCell ref="P1:Q2"/>
    <mergeCell ref="N4:N5"/>
    <mergeCell ref="O4:O5"/>
    <mergeCell ref="P4:P5"/>
    <mergeCell ref="B3:P3"/>
    <mergeCell ref="N1:O2"/>
    <mergeCell ref="G4:G5"/>
    <mergeCell ref="B8:P8"/>
    <mergeCell ref="B14:J14"/>
    <mergeCell ref="K4:K5"/>
    <mergeCell ref="L4:L5"/>
    <mergeCell ref="M4:M5"/>
    <mergeCell ref="B4:B5"/>
    <mergeCell ref="E4:E5"/>
    <mergeCell ref="I4:I5"/>
    <mergeCell ref="J4:J5"/>
    <mergeCell ref="B12:B13"/>
  </mergeCells>
  <printOptions/>
  <pageMargins left="0.3937007874015748" right="0.3937007874015748" top="0.7874015748031497" bottom="0.3937007874015748" header="0.5118110236220472" footer="0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economist2</cp:lastModifiedBy>
  <cp:lastPrinted>2016-02-02T10:19:04Z</cp:lastPrinted>
  <dcterms:created xsi:type="dcterms:W3CDTF">2014-12-23T12:00:22Z</dcterms:created>
  <dcterms:modified xsi:type="dcterms:W3CDTF">2016-02-02T10:21:25Z</dcterms:modified>
  <cp:category/>
  <cp:version/>
  <cp:contentType/>
  <cp:contentStatus/>
</cp:coreProperties>
</file>